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Calculator" sheetId="2" state="visible" r:id="rId2"/>
    <sheet name="Discount table" sheetId="3" state="visible" r:id="rId3"/>
    <sheet name="Margin vs marku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+0%;-0%;0%"/>
    <numFmt numFmtId="167" formatCode="+0%"/>
  </numFmts>
  <fonts count="22">
    <font>
      <name val="Calibri"/>
      <family val="2"/>
      <color theme="1"/>
      <sz val="11"/>
      <scheme val="minor"/>
    </font>
    <font>
      <name val="Arial"/>
      <b val="1"/>
      <color rgb="00CCFF00"/>
      <sz val="9"/>
    </font>
    <font>
      <name val="Arial"/>
      <b val="1"/>
      <color rgb="00FFFFFF"/>
      <sz val="18"/>
    </font>
    <font>
      <name val="Arial"/>
      <color rgb="009BA3AE"/>
      <sz val="9.5"/>
    </font>
    <font>
      <name val="Arial"/>
      <b val="1"/>
      <color rgb="00121418"/>
      <sz val="13"/>
    </font>
    <font>
      <name val="Arial"/>
      <color rgb="005C636E"/>
      <sz val="9"/>
    </font>
    <font>
      <name val="Arial"/>
      <b val="1"/>
      <color rgb="005C636E"/>
      <sz val="8.5"/>
    </font>
    <font>
      <name val="Arial"/>
      <sz val="10"/>
    </font>
    <font>
      <name val="Arial"/>
      <color rgb="00121418"/>
      <sz val="10"/>
    </font>
    <font>
      <name val="Arial"/>
      <b val="1"/>
      <color rgb="00121418"/>
      <sz val="11"/>
    </font>
    <font>
      <name val="Arial"/>
      <b val="1"/>
      <color rgb="00FFFFFF"/>
      <sz val="10"/>
    </font>
    <font>
      <name val="Arial"/>
      <b val="1"/>
      <color rgb="00CCFF00"/>
      <sz val="14"/>
    </font>
    <font>
      <name val="Arial"/>
      <i val="1"/>
      <color rgb="005C636E"/>
      <sz val="9"/>
    </font>
    <font>
      <name val="Arial"/>
      <i val="1"/>
      <color rgb="009BA3AE"/>
      <sz val="8.5"/>
    </font>
    <font>
      <name val="Arial"/>
      <b val="1"/>
      <color rgb="00121418"/>
      <sz val="10"/>
    </font>
    <font>
      <name val="Arial"/>
      <color rgb="002B3038"/>
      <sz val="9.5"/>
    </font>
    <font>
      <name val="Arial"/>
      <b val="1"/>
      <color rgb="00FFFFFF"/>
      <sz val="9"/>
    </font>
    <font>
      <name val="Arial"/>
      <b val="1"/>
      <sz val="10"/>
    </font>
    <font>
      <name val="Arial"/>
      <b val="1"/>
      <sz val="10.5"/>
    </font>
    <font>
      <name val="Arial"/>
      <color rgb="002B3038"/>
      <sz val="10"/>
    </font>
    <font>
      <name val="Arial"/>
      <b val="1"/>
      <color rgb="00121418"/>
      <sz val="12"/>
    </font>
    <font>
      <name val="Arial"/>
      <b val="1"/>
      <color rgb="00CCFF00"/>
      <sz val="11"/>
    </font>
  </fonts>
  <fills count="6">
    <fill>
      <patternFill/>
    </fill>
    <fill>
      <patternFill patternType="gray125"/>
    </fill>
    <fill>
      <patternFill patternType="solid">
        <fgColor rgb="00121418"/>
      </patternFill>
    </fill>
    <fill>
      <patternFill patternType="solid">
        <fgColor rgb="00F6FBE3"/>
      </patternFill>
    </fill>
    <fill>
      <patternFill patternType="solid">
        <fgColor rgb="00F4F5F7"/>
      </patternFill>
    </fill>
    <fill>
      <patternFill patternType="solid">
        <fgColor rgb="002B3038"/>
      </patternFill>
    </fill>
  </fills>
  <borders count="6">
    <border>
      <left/>
      <right/>
      <top/>
      <bottom/>
      <diagonal/>
    </border>
    <border>
      <bottom style="thin">
        <color rgb="00DDE1E6"/>
      </bottom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bottom style="thin">
        <color rgb="00FFFFFF"/>
      </bottom>
    </border>
    <border>
      <right style="thin">
        <color rgb="00FFFFFF"/>
      </right>
      <bottom style="thin">
        <color rgb="00FFFFFF"/>
      </bottom>
    </border>
    <border>
      <left style="thin">
        <color rgb="002B3038"/>
      </left>
      <right style="thin">
        <color rgb="002B3038"/>
      </right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20" fillId="0" borderId="0" pivotButton="0" quotePrefix="0" xfId="0"/>
    <xf numFmtId="0" fontId="21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 indent="1"/>
    </xf>
    <xf numFmtId="0" fontId="0" fillId="3" borderId="2" pivotButton="0" quotePrefix="0" xfId="0"/>
    <xf numFmtId="0" fontId="7" fillId="0" borderId="0" pivotButton="0" quotePrefix="0" xfId="0"/>
    <xf numFmtId="0" fontId="20" fillId="0" borderId="0" applyAlignment="1" pivotButton="0" quotePrefix="0" xfId="0">
      <alignment horizontal="center" vertical="center" wrapText="1"/>
    </xf>
    <xf numFmtId="0" fontId="1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1" applyAlignment="1" pivotButton="0" quotePrefix="0" xfId="0">
      <alignment vertical="center" indent="1"/>
    </xf>
    <xf numFmtId="164" fontId="9" fillId="3" borderId="2" applyAlignment="1" pivotButton="0" quotePrefix="0" xfId="0">
      <alignment horizontal="right" vertical="center"/>
    </xf>
    <xf numFmtId="9" fontId="9" fillId="3" borderId="2" applyAlignment="1" pivotButton="0" quotePrefix="0" xfId="0">
      <alignment horizontal="right" vertical="center"/>
    </xf>
    <xf numFmtId="3" fontId="9" fillId="3" borderId="2" applyAlignment="1" pivotButton="0" quotePrefix="0" xfId="0">
      <alignment horizontal="right" vertical="center"/>
    </xf>
    <xf numFmtId="0" fontId="10" fillId="2" borderId="3" applyAlignment="1" pivotButton="0" quotePrefix="0" xfId="0">
      <alignment vertical="center" indent="1"/>
    </xf>
    <xf numFmtId="164" fontId="11" fillId="2" borderId="3" applyAlignment="1" pivotButton="0" quotePrefix="0" xfId="0">
      <alignment horizontal="right" vertical="center"/>
    </xf>
    <xf numFmtId="165" fontId="11" fillId="2" borderId="3" applyAlignment="1" pivotButton="0" quotePrefix="0" xfId="0">
      <alignment horizontal="right" vertical="center"/>
    </xf>
    <xf numFmtId="166" fontId="11" fillId="2" borderId="3" applyAlignment="1" pivotButton="0" quotePrefix="0" xfId="0">
      <alignment horizontal="right" vertical="center"/>
    </xf>
    <xf numFmtId="0" fontId="8" fillId="4" borderId="3" applyAlignment="1" pivotButton="0" quotePrefix="0" xfId="0">
      <alignment vertical="center" indent="1"/>
    </xf>
    <xf numFmtId="164" fontId="9" fillId="4" borderId="3" applyAlignment="1" pivotButton="0" quotePrefix="0" xfId="0">
      <alignment horizontal="right" vertical="center"/>
    </xf>
    <xf numFmtId="165" fontId="9" fillId="4" borderId="3" applyAlignment="1" pivotButton="0" quotePrefix="0" xfId="0">
      <alignment horizontal="right" vertical="center"/>
    </xf>
    <xf numFmtId="3" fontId="9" fillId="4" borderId="3" applyAlignment="1" pivotButton="0" quotePrefix="0" xfId="0">
      <alignment horizontal="right" vertical="center"/>
    </xf>
    <xf numFmtId="166" fontId="9" fillId="4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  <xf numFmtId="9" fontId="10" fillId="5" borderId="0" applyAlignment="1" pivotButton="0" quotePrefix="0" xfId="0">
      <alignment horizontal="center" vertical="center" wrapText="1"/>
    </xf>
    <xf numFmtId="167" fontId="14" fillId="0" borderId="4" applyAlignment="1" pivotButton="0" quotePrefix="0" xfId="0">
      <alignment horizontal="center" vertical="center" wrapText="1"/>
    </xf>
    <xf numFmtId="0" fontId="15" fillId="0" borderId="0" applyAlignment="1" pivotButton="0" quotePrefix="0" xfId="0">
      <alignment vertical="top" wrapText="1"/>
    </xf>
    <xf numFmtId="0" fontId="16" fillId="5" borderId="5" applyAlignment="1" pivotButton="0" quotePrefix="0" xfId="0">
      <alignment horizontal="center" vertical="center" wrapText="1"/>
    </xf>
    <xf numFmtId="0" fontId="18" fillId="0" borderId="0" pivotButton="0" quotePrefix="0" xfId="0"/>
    <xf numFmtId="9" fontId="17" fillId="0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0" fontId="19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FF8A80"/>
      </font>
      <fill>
        <patternFill patternType="solid">
          <fgColor rgb="00121418"/>
          <bgColor rgb="0012141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100" customWidth="1" min="3" max="3"/>
    <col width="2.5" customWidth="1" min="4" max="4"/>
  </cols>
  <sheetData>
    <row r="1" ht="22" customHeight="1">
      <c r="A1" s="1" t="n"/>
      <c r="B1" s="2" t="inlineStr">
        <is>
          <t>LOGIKA</t>
        </is>
      </c>
      <c r="C1" s="1" t="n"/>
      <c r="D1" s="1" t="n"/>
    </row>
    <row r="2" ht="28" customHeight="1">
      <c r="A2" s="1" t="n"/>
      <c r="B2" s="3" t="inlineStr">
        <is>
          <t>How to use</t>
        </is>
      </c>
      <c r="D2" s="1" t="n"/>
    </row>
    <row r="3" ht="26" customHeight="1">
      <c r="A3" s="1" t="n"/>
      <c r="B3" s="4" t="inlineStr">
        <is>
          <t>Three calculations in a minute — no formulas by hand.</t>
        </is>
      </c>
      <c r="D3" s="1" t="n"/>
    </row>
    <row r="4" ht="14" customHeight="1"/>
    <row r="6" ht="22" customHeight="1">
      <c r="B6" s="5" t="inlineStr">
        <is>
          <t>Steps</t>
        </is>
      </c>
    </row>
    <row r="8" ht="34" customHeight="1">
      <c r="B8" s="6" t="n">
        <v>1</v>
      </c>
      <c r="C8" s="7" t="inlineStr">
        <is>
          <t>“Calculator”, block 1: enter your cost and target margin. You get the tag price with and without VAT.</t>
        </is>
      </c>
    </row>
    <row r="9" ht="34" customHeight="1">
      <c r="B9" s="6" t="n">
        <v>2</v>
      </c>
      <c r="C9" s="7" t="inlineStr">
        <is>
          <t>Block 2: enter the tag price and your cost — you see your real margin and profit per unit.</t>
        </is>
      </c>
    </row>
    <row r="10" ht="34" customHeight="1">
      <c r="B10" s="6" t="n">
        <v>3</v>
      </c>
      <c r="C10" s="7" t="inlineStr">
        <is>
          <t>Block 3: before any sale, enter your margin and the discount — you see how much more you need to sell.</t>
        </is>
      </c>
    </row>
    <row r="11" ht="34" customHeight="1">
      <c r="B11" s="6" t="n">
        <v>4</v>
      </c>
      <c r="C11" s="7" t="inlineStr">
        <is>
          <t>“Discount table” shows the same for all combinations at once.</t>
        </is>
      </c>
    </row>
    <row r="12" ht="34" customHeight="1">
      <c r="B12" s="6" t="n">
        <v>5</v>
      </c>
      <c r="C12" s="7" t="inlineStr">
        <is>
          <t>VAT is 20% by default. If your rate is different or you sell without VAT, change it.</t>
        </is>
      </c>
    </row>
    <row r="14" ht="22" customHeight="1">
      <c r="B14" s="5" t="inlineStr">
        <is>
          <t>Legend</t>
        </is>
      </c>
    </row>
    <row r="16">
      <c r="B16" s="8" t="n"/>
      <c r="C16" s="9" t="inlineStr">
        <is>
          <t xml:space="preserve">  Light green — you fill it in.</t>
        </is>
      </c>
    </row>
    <row r="17">
      <c r="B17" s="1" t="n"/>
      <c r="C17" s="9" t="inlineStr">
        <is>
          <t xml:space="preserve">  White and dark — calculated automatically. Do not edit.</t>
        </is>
      </c>
    </row>
    <row r="18">
      <c r="C18" s="9" t="inlineStr">
        <is>
          <t xml:space="preserve">  The numbers in the light green cells on “Calculator” are an example — replace them with yours.</t>
        </is>
      </c>
    </row>
    <row r="20" ht="22" customHeight="1">
      <c r="B20" s="5" t="inlineStr">
        <is>
          <t>What to look for</t>
        </is>
      </c>
    </row>
    <row r="22" ht="32" customHeight="1">
      <c r="B22" s="10" t="inlineStr">
        <is>
          <t>→</t>
        </is>
      </c>
      <c r="C22" s="7" t="inlineStr">
        <is>
          <t>A discount equal to half your margin needs twice the sales. It is rarely worth it.</t>
        </is>
      </c>
    </row>
    <row r="23" ht="32" customHeight="1">
      <c r="B23" s="10" t="inlineStr">
        <is>
          <t>→</t>
        </is>
      </c>
      <c r="C23" s="7" t="inlineStr">
        <is>
          <t>Instead of a discount consider free delivery above a certain amount, or a gift — they often cost less.</t>
        </is>
      </c>
    </row>
    <row r="24" ht="32" customHeight="1">
      <c r="B24" s="10" t="inlineStr">
        <is>
          <t>→</t>
        </is>
      </c>
      <c r="C24" s="7" t="inlineStr">
        <is>
          <t>Track margin, not markup: a 30% markup is only a 23% margin.</t>
        </is>
      </c>
    </row>
    <row r="26">
      <c r="B26" s="11" t="inlineStr">
        <is>
          <t>Free template by LOGIKA · logika.bg — websites, online stores and custom software.</t>
        </is>
      </c>
    </row>
  </sheetData>
  <mergeCells count="2">
    <mergeCell ref="B3:C3"/>
    <mergeCell ref="B2:C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2" customWidth="1" min="2" max="2"/>
    <col width="16" customWidth="1" min="3" max="3"/>
    <col width="4" customWidth="1" min="4" max="4"/>
    <col width="32" customWidth="1" min="5" max="5"/>
    <col width="16" customWidth="1" min="6" max="6"/>
    <col width="4" customWidth="1" min="7" max="7"/>
    <col width="34" customWidth="1" min="8" max="8"/>
    <col width="16" customWidth="1" min="9" max="9"/>
    <col width="2.5" customWidth="1" min="10" max="10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28" customHeight="1">
      <c r="A2" s="1" t="n"/>
      <c r="B2" s="3" t="inlineStr">
        <is>
          <t>Price, margin and discounts</t>
        </is>
      </c>
      <c r="J2" s="1" t="n"/>
    </row>
    <row r="3" ht="26" customHeight="1">
      <c r="A3" s="1" t="n"/>
      <c r="B3" s="4" t="inlineStr">
        <is>
          <t>Three calculations every seller makes every day. Fill in the light green cells — the numbers in them are an example.</t>
        </is>
      </c>
      <c r="J3" s="1" t="n"/>
    </row>
    <row r="4" ht="14" customHeight="1"/>
    <row r="6">
      <c r="B6" s="12" t="inlineStr">
        <is>
          <t>1 · What should the price be?</t>
        </is>
      </c>
      <c r="E6" s="12" t="inlineStr">
        <is>
          <t>2 · How much do I make?</t>
        </is>
      </c>
      <c r="H6" s="12" t="inlineStr">
        <is>
          <t>3 · Is the discount worth it?</t>
        </is>
      </c>
    </row>
    <row r="7" ht="28" customHeight="1">
      <c r="B7" s="13" t="inlineStr">
        <is>
          <t>From your cost and target margin — to the price on the tag.</t>
        </is>
      </c>
      <c r="E7" s="13" t="inlineStr">
        <is>
          <t>From the price on the tag and your cost — to your real margin.</t>
        </is>
      </c>
      <c r="H7" s="13" t="inlineStr">
        <is>
          <t>How much more you need to sell to make the same profit.</t>
        </is>
      </c>
    </row>
    <row r="9">
      <c r="B9" s="14" t="inlineStr">
        <is>
          <t>YOU ENTER</t>
        </is>
      </c>
      <c r="E9" s="14" t="inlineStr">
        <is>
          <t>YOU ENTER</t>
        </is>
      </c>
      <c r="H9" s="14" t="inlineStr">
        <is>
          <t>YOU ENTER</t>
        </is>
      </c>
    </row>
    <row r="10" ht="26" customHeight="1">
      <c r="B10" s="15" t="inlineStr">
        <is>
          <t>Cost price excl. VAT</t>
        </is>
      </c>
      <c r="C10" s="16" t="n">
        <v>40</v>
      </c>
      <c r="E10" s="15" t="inlineStr">
        <is>
          <t>Selling price incl. VAT</t>
        </is>
      </c>
      <c r="F10" s="16" t="n">
        <v>79.90000000000001</v>
      </c>
      <c r="H10" s="15" t="inlineStr">
        <is>
          <t>Current margin</t>
        </is>
      </c>
      <c r="I10" s="17" t="n">
        <v>0.35</v>
      </c>
    </row>
    <row r="11" ht="26" customHeight="1">
      <c r="B11" s="15" t="inlineStr">
        <is>
          <t>Target margin</t>
        </is>
      </c>
      <c r="C11" s="17" t="n">
        <v>0.35</v>
      </c>
      <c r="E11" s="15" t="inlineStr">
        <is>
          <t>Cost price excl. VAT</t>
        </is>
      </c>
      <c r="F11" s="16" t="n">
        <v>40</v>
      </c>
      <c r="H11" s="15" t="inlineStr">
        <is>
          <t>Discount</t>
        </is>
      </c>
      <c r="I11" s="17" t="n">
        <v>0.15</v>
      </c>
    </row>
    <row r="12" ht="26" customHeight="1">
      <c r="B12" s="15" t="inlineStr">
        <is>
          <t>VAT</t>
        </is>
      </c>
      <c r="C12" s="17" t="n">
        <v>0.2</v>
      </c>
      <c r="E12" s="15" t="inlineStr">
        <is>
          <t>VAT</t>
        </is>
      </c>
      <c r="F12" s="17" t="n">
        <v>0.2</v>
      </c>
      <c r="H12" s="15" t="inlineStr">
        <is>
          <t>Units sold per month</t>
        </is>
      </c>
      <c r="I12" s="18" t="n">
        <v>100</v>
      </c>
    </row>
    <row r="14">
      <c r="B14" s="14" t="inlineStr">
        <is>
          <t>YOU GET</t>
        </is>
      </c>
      <c r="E14" s="14" t="inlineStr">
        <is>
          <t>YOU GET</t>
        </is>
      </c>
      <c r="H14" s="14" t="inlineStr">
        <is>
          <t>YOU GET</t>
        </is>
      </c>
    </row>
    <row r="15" ht="34" customHeight="1">
      <c r="B15" s="19" t="inlineStr">
        <is>
          <t>Selling price incl. VAT</t>
        </is>
      </c>
      <c r="C15" s="20">
        <f>IF(C11&lt;1,C10/(1-C11)*(1+C12),"")</f>
        <v/>
      </c>
      <c r="E15" s="19" t="inlineStr">
        <is>
          <t>Margin</t>
        </is>
      </c>
      <c r="F15" s="21">
        <f>IF(F10&gt;0,(F10/(1+F12)-F11)/(F10/(1+F12)),"")</f>
        <v/>
      </c>
      <c r="H15" s="19" t="inlineStr">
        <is>
          <t>Extra sales needed</t>
        </is>
      </c>
      <c r="I15" s="22">
        <f>IF(I11&lt;I10,I10/(I10-I11)-1,"at a loss")</f>
        <v/>
      </c>
    </row>
    <row r="16" ht="26" customHeight="1">
      <c r="B16" s="23" t="inlineStr">
        <is>
          <t>Selling price excl. VAT</t>
        </is>
      </c>
      <c r="C16" s="24">
        <f>IF(C11&lt;1,C10/(1-C11),"")</f>
        <v/>
      </c>
      <c r="E16" s="23" t="inlineStr">
        <is>
          <t>Price excl. VAT</t>
        </is>
      </c>
      <c r="F16" s="24">
        <f>F10/(1+F12)</f>
        <v/>
      </c>
      <c r="H16" s="23" t="inlineStr">
        <is>
          <t>New margin after discount</t>
        </is>
      </c>
      <c r="I16" s="25">
        <f>IF(I11&lt;1,(I10-I11)/(1-I11),"")</f>
        <v/>
      </c>
    </row>
    <row r="17" ht="26" customHeight="1">
      <c r="B17" s="23" t="inlineStr">
        <is>
          <t>Profit per unit</t>
        </is>
      </c>
      <c r="C17" s="24">
        <f>IF(C11&lt;1,C10/(1-C11)-C10,"")</f>
        <v/>
      </c>
      <c r="E17" s="23" t="inlineStr">
        <is>
          <t>Profit per unit</t>
        </is>
      </c>
      <c r="F17" s="24">
        <f>F10/(1+F12)-F11</f>
        <v/>
      </c>
      <c r="H17" s="23" t="inlineStr">
        <is>
          <t>Units for the same profit</t>
        </is>
      </c>
      <c r="I17" s="26">
        <f>IF(I11&lt;I10,I12*I10/(I10-I11),"")</f>
        <v/>
      </c>
    </row>
    <row r="18" ht="26" customHeight="1">
      <c r="B18" s="23" t="inlineStr">
        <is>
          <t>Markup</t>
        </is>
      </c>
      <c r="C18" s="25">
        <f>IF(C11&lt;1,C11/(1-C11),"")</f>
        <v/>
      </c>
      <c r="E18" s="23" t="inlineStr">
        <is>
          <t>Markup</t>
        </is>
      </c>
      <c r="F18" s="25">
        <f>IF(F11&gt;0,(F10/(1+F12)-F11)/F11,"")</f>
        <v/>
      </c>
      <c r="H18" s="23" t="inlineStr">
        <is>
          <t>Profit at the same units</t>
        </is>
      </c>
      <c r="I18" s="27">
        <f>IF(I10&gt;0,-MIN(I11/I10,1),"")</f>
        <v/>
      </c>
    </row>
    <row r="22">
      <c r="H22" s="28" t="inlineStr">
        <is>
          <t>Example: with a 35% margin, a 15% discount needs 75% more sales to make the same profit. Free delivery or a gift often costs less than a discount.</t>
        </is>
      </c>
    </row>
    <row r="23"/>
    <row r="24"/>
    <row r="26">
      <c r="B26" s="11" t="inlineStr">
        <is>
          <t>Free template by LOGIKA · logika.bg — websites, online stores and custom software.</t>
        </is>
      </c>
    </row>
  </sheetData>
  <mergeCells count="6">
    <mergeCell ref="B7:C7"/>
    <mergeCell ref="E7:F7"/>
    <mergeCell ref="H7:I7"/>
    <mergeCell ref="B2:I2"/>
    <mergeCell ref="B3:I3"/>
    <mergeCell ref="H22:I24"/>
  </mergeCells>
  <dataValidations count="3">
    <dataValidation sqref="C10:C12" showDropDown="0" showInputMessage="0" showErrorMessage="0" allowBlank="0" type="decimal" operator="greaterThanOrEqual">
      <formula1>0</formula1>
    </dataValidation>
    <dataValidation sqref="F10:F12" showDropDown="0" showInputMessage="0" showErrorMessage="0" allowBlank="0" type="decimal" operator="greaterThanOrEqual">
      <formula1>0</formula1>
    </dataValidation>
    <dataValidation sqref="I10:I12" showDropDown="0" showInputMessage="0" showErrorMessage="0" allowBlank="0" type="decimal" operator="greaterThanOrEqual">
      <formula1>0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2.5" customWidth="1" min="11" max="11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8" customHeight="1">
      <c r="A2" s="1" t="n"/>
      <c r="B2" s="3" t="inlineStr">
        <is>
          <t>How much more you need to sell</t>
        </is>
      </c>
      <c r="K2" s="1" t="n"/>
    </row>
    <row r="3" ht="26" customHeight="1">
      <c r="A3" s="1" t="n"/>
      <c r="B3" s="4" t="inlineStr">
        <is>
          <t>For a margin (left) and a discount (top): how much sales must grow for profit to stay the same.</t>
        </is>
      </c>
      <c r="K3" s="1" t="n"/>
    </row>
    <row r="4" ht="14" customHeight="1"/>
    <row r="6">
      <c r="C6" s="14" t="inlineStr">
        <is>
          <t>DISCOUNT →</t>
        </is>
      </c>
    </row>
    <row r="7" ht="28" customHeight="1">
      <c r="B7" s="14" t="inlineStr">
        <is>
          <t>MARGIN ↓</t>
        </is>
      </c>
      <c r="C7" s="29" t="n">
        <v>0.05</v>
      </c>
      <c r="D7" s="29" t="n">
        <v>0.1</v>
      </c>
      <c r="E7" s="29" t="n">
        <v>0.15</v>
      </c>
      <c r="F7" s="29" t="n">
        <v>0.2</v>
      </c>
      <c r="G7" s="29" t="n">
        <v>0.25</v>
      </c>
      <c r="H7" s="29" t="n">
        <v>0.3</v>
      </c>
      <c r="I7" s="29" t="n">
        <v>0.35</v>
      </c>
      <c r="J7" s="29" t="n">
        <v>0.4</v>
      </c>
    </row>
    <row r="8" ht="28" customHeight="1">
      <c r="B8" s="29" t="n">
        <v>0.2</v>
      </c>
      <c r="C8" s="30">
        <f>IF(C$7&lt;$B8,$B8/($B8-C$7)-1,"loss")</f>
        <v/>
      </c>
      <c r="D8" s="30">
        <f>IF(D$7&lt;$B8,$B8/($B8-D$7)-1,"loss")</f>
        <v/>
      </c>
      <c r="E8" s="30">
        <f>IF(E$7&lt;$B8,$B8/($B8-E$7)-1,"loss")</f>
        <v/>
      </c>
      <c r="F8" s="30">
        <f>IF(F$7&lt;$B8,$B8/($B8-F$7)-1,"loss")</f>
        <v/>
      </c>
      <c r="G8" s="30">
        <f>IF(G$7&lt;$B8,$B8/($B8-G$7)-1,"loss")</f>
        <v/>
      </c>
      <c r="H8" s="30">
        <f>IF(H$7&lt;$B8,$B8/($B8-H$7)-1,"loss")</f>
        <v/>
      </c>
      <c r="I8" s="30">
        <f>IF(I$7&lt;$B8,$B8/($B8-I$7)-1,"loss")</f>
        <v/>
      </c>
      <c r="J8" s="30">
        <f>IF(J$7&lt;$B8,$B8/($B8-J$7)-1,"loss")</f>
        <v/>
      </c>
    </row>
    <row r="9" ht="28" customHeight="1">
      <c r="B9" s="29" t="n">
        <v>0.25</v>
      </c>
      <c r="C9" s="30">
        <f>IF(C$7&lt;$B9,$B9/($B9-C$7)-1,"loss")</f>
        <v/>
      </c>
      <c r="D9" s="30">
        <f>IF(D$7&lt;$B9,$B9/($B9-D$7)-1,"loss")</f>
        <v/>
      </c>
      <c r="E9" s="30">
        <f>IF(E$7&lt;$B9,$B9/($B9-E$7)-1,"loss")</f>
        <v/>
      </c>
      <c r="F9" s="30">
        <f>IF(F$7&lt;$B9,$B9/($B9-F$7)-1,"loss")</f>
        <v/>
      </c>
      <c r="G9" s="30">
        <f>IF(G$7&lt;$B9,$B9/($B9-G$7)-1,"loss")</f>
        <v/>
      </c>
      <c r="H9" s="30">
        <f>IF(H$7&lt;$B9,$B9/($B9-H$7)-1,"loss")</f>
        <v/>
      </c>
      <c r="I9" s="30">
        <f>IF(I$7&lt;$B9,$B9/($B9-I$7)-1,"loss")</f>
        <v/>
      </c>
      <c r="J9" s="30">
        <f>IF(J$7&lt;$B9,$B9/($B9-J$7)-1,"loss")</f>
        <v/>
      </c>
    </row>
    <row r="10" ht="28" customHeight="1">
      <c r="B10" s="29" t="n">
        <v>0.3</v>
      </c>
      <c r="C10" s="30">
        <f>IF(C$7&lt;$B10,$B10/($B10-C$7)-1,"loss")</f>
        <v/>
      </c>
      <c r="D10" s="30">
        <f>IF(D$7&lt;$B10,$B10/($B10-D$7)-1,"loss")</f>
        <v/>
      </c>
      <c r="E10" s="30">
        <f>IF(E$7&lt;$B10,$B10/($B10-E$7)-1,"loss")</f>
        <v/>
      </c>
      <c r="F10" s="30">
        <f>IF(F$7&lt;$B10,$B10/($B10-F$7)-1,"loss")</f>
        <v/>
      </c>
      <c r="G10" s="30">
        <f>IF(G$7&lt;$B10,$B10/($B10-G$7)-1,"loss")</f>
        <v/>
      </c>
      <c r="H10" s="30">
        <f>IF(H$7&lt;$B10,$B10/($B10-H$7)-1,"loss")</f>
        <v/>
      </c>
      <c r="I10" s="30">
        <f>IF(I$7&lt;$B10,$B10/($B10-I$7)-1,"loss")</f>
        <v/>
      </c>
      <c r="J10" s="30">
        <f>IF(J$7&lt;$B10,$B10/($B10-J$7)-1,"loss")</f>
        <v/>
      </c>
    </row>
    <row r="11" ht="28" customHeight="1">
      <c r="B11" s="29" t="n">
        <v>0.35</v>
      </c>
      <c r="C11" s="30">
        <f>IF(C$7&lt;$B11,$B11/($B11-C$7)-1,"loss")</f>
        <v/>
      </c>
      <c r="D11" s="30">
        <f>IF(D$7&lt;$B11,$B11/($B11-D$7)-1,"loss")</f>
        <v/>
      </c>
      <c r="E11" s="30">
        <f>IF(E$7&lt;$B11,$B11/($B11-E$7)-1,"loss")</f>
        <v/>
      </c>
      <c r="F11" s="30">
        <f>IF(F$7&lt;$B11,$B11/($B11-F$7)-1,"loss")</f>
        <v/>
      </c>
      <c r="G11" s="30">
        <f>IF(G$7&lt;$B11,$B11/($B11-G$7)-1,"loss")</f>
        <v/>
      </c>
      <c r="H11" s="30">
        <f>IF(H$7&lt;$B11,$B11/($B11-H$7)-1,"loss")</f>
        <v/>
      </c>
      <c r="I11" s="30">
        <f>IF(I$7&lt;$B11,$B11/($B11-I$7)-1,"loss")</f>
        <v/>
      </c>
      <c r="J11" s="30">
        <f>IF(J$7&lt;$B11,$B11/($B11-J$7)-1,"loss")</f>
        <v/>
      </c>
    </row>
    <row r="12" ht="28" customHeight="1">
      <c r="B12" s="29" t="n">
        <v>0.4</v>
      </c>
      <c r="C12" s="30">
        <f>IF(C$7&lt;$B12,$B12/($B12-C$7)-1,"loss")</f>
        <v/>
      </c>
      <c r="D12" s="30">
        <f>IF(D$7&lt;$B12,$B12/($B12-D$7)-1,"loss")</f>
        <v/>
      </c>
      <c r="E12" s="30">
        <f>IF(E$7&lt;$B12,$B12/($B12-E$7)-1,"loss")</f>
        <v/>
      </c>
      <c r="F12" s="30">
        <f>IF(F$7&lt;$B12,$B12/($B12-F$7)-1,"loss")</f>
        <v/>
      </c>
      <c r="G12" s="30">
        <f>IF(G$7&lt;$B12,$B12/($B12-G$7)-1,"loss")</f>
        <v/>
      </c>
      <c r="H12" s="30">
        <f>IF(H$7&lt;$B12,$B12/($B12-H$7)-1,"loss")</f>
        <v/>
      </c>
      <c r="I12" s="30">
        <f>IF(I$7&lt;$B12,$B12/($B12-I$7)-1,"loss")</f>
        <v/>
      </c>
      <c r="J12" s="30">
        <f>IF(J$7&lt;$B12,$B12/($B12-J$7)-1,"loss")</f>
        <v/>
      </c>
    </row>
    <row r="13" ht="28" customHeight="1">
      <c r="B13" s="29" t="n">
        <v>0.45</v>
      </c>
      <c r="C13" s="30">
        <f>IF(C$7&lt;$B13,$B13/($B13-C$7)-1,"loss")</f>
        <v/>
      </c>
      <c r="D13" s="30">
        <f>IF(D$7&lt;$B13,$B13/($B13-D$7)-1,"loss")</f>
        <v/>
      </c>
      <c r="E13" s="30">
        <f>IF(E$7&lt;$B13,$B13/($B13-E$7)-1,"loss")</f>
        <v/>
      </c>
      <c r="F13" s="30">
        <f>IF(F$7&lt;$B13,$B13/($B13-F$7)-1,"loss")</f>
        <v/>
      </c>
      <c r="G13" s="30">
        <f>IF(G$7&lt;$B13,$B13/($B13-G$7)-1,"loss")</f>
        <v/>
      </c>
      <c r="H13" s="30">
        <f>IF(H$7&lt;$B13,$B13/($B13-H$7)-1,"loss")</f>
        <v/>
      </c>
      <c r="I13" s="30">
        <f>IF(I$7&lt;$B13,$B13/($B13-I$7)-1,"loss")</f>
        <v/>
      </c>
      <c r="J13" s="30">
        <f>IF(J$7&lt;$B13,$B13/($B13-J$7)-1,"loss")</f>
        <v/>
      </c>
    </row>
    <row r="14" ht="28" customHeight="1">
      <c r="B14" s="29" t="n">
        <v>0.5</v>
      </c>
      <c r="C14" s="30">
        <f>IF(C$7&lt;$B14,$B14/($B14-C$7)-1,"loss")</f>
        <v/>
      </c>
      <c r="D14" s="30">
        <f>IF(D$7&lt;$B14,$B14/($B14-D$7)-1,"loss")</f>
        <v/>
      </c>
      <c r="E14" s="30">
        <f>IF(E$7&lt;$B14,$B14/($B14-E$7)-1,"loss")</f>
        <v/>
      </c>
      <c r="F14" s="30">
        <f>IF(F$7&lt;$B14,$B14/($B14-F$7)-1,"loss")</f>
        <v/>
      </c>
      <c r="G14" s="30">
        <f>IF(G$7&lt;$B14,$B14/($B14-G$7)-1,"loss")</f>
        <v/>
      </c>
      <c r="H14" s="30">
        <f>IF(H$7&lt;$B14,$B14/($B14-H$7)-1,"loss")</f>
        <v/>
      </c>
      <c r="I14" s="30">
        <f>IF(I$7&lt;$B14,$B14/($B14-I$7)-1,"loss")</f>
        <v/>
      </c>
      <c r="J14" s="30">
        <f>IF(J$7&lt;$B14,$B14/($B14-J$7)-1,"loss")</f>
        <v/>
      </c>
    </row>
    <row r="15" ht="28" customHeight="1">
      <c r="B15" s="29" t="n">
        <v>0.55</v>
      </c>
      <c r="C15" s="30">
        <f>IF(C$7&lt;$B15,$B15/($B15-C$7)-1,"loss")</f>
        <v/>
      </c>
      <c r="D15" s="30">
        <f>IF(D$7&lt;$B15,$B15/($B15-D$7)-1,"loss")</f>
        <v/>
      </c>
      <c r="E15" s="30">
        <f>IF(E$7&lt;$B15,$B15/($B15-E$7)-1,"loss")</f>
        <v/>
      </c>
      <c r="F15" s="30">
        <f>IF(F$7&lt;$B15,$B15/($B15-F$7)-1,"loss")</f>
        <v/>
      </c>
      <c r="G15" s="30">
        <f>IF(G$7&lt;$B15,$B15/($B15-G$7)-1,"loss")</f>
        <v/>
      </c>
      <c r="H15" s="30">
        <f>IF(H$7&lt;$B15,$B15/($B15-H$7)-1,"loss")</f>
        <v/>
      </c>
      <c r="I15" s="30">
        <f>IF(I$7&lt;$B15,$B15/($B15-I$7)-1,"loss")</f>
        <v/>
      </c>
      <c r="J15" s="30">
        <f>IF(J$7&lt;$B15,$B15/($B15-J$7)-1,"loss")</f>
        <v/>
      </c>
    </row>
    <row r="16" ht="28" customHeight="1">
      <c r="B16" s="29" t="n">
        <v>0.6</v>
      </c>
      <c r="C16" s="30">
        <f>IF(C$7&lt;$B16,$B16/($B16-C$7)-1,"loss")</f>
        <v/>
      </c>
      <c r="D16" s="30">
        <f>IF(D$7&lt;$B16,$B16/($B16-D$7)-1,"loss")</f>
        <v/>
      </c>
      <c r="E16" s="30">
        <f>IF(E$7&lt;$B16,$B16/($B16-E$7)-1,"loss")</f>
        <v/>
      </c>
      <c r="F16" s="30">
        <f>IF(F$7&lt;$B16,$B16/($B16-F$7)-1,"loss")</f>
        <v/>
      </c>
      <c r="G16" s="30">
        <f>IF(G$7&lt;$B16,$B16/($B16-G$7)-1,"loss")</f>
        <v/>
      </c>
      <c r="H16" s="30">
        <f>IF(H$7&lt;$B16,$B16/($B16-H$7)-1,"loss")</f>
        <v/>
      </c>
      <c r="I16" s="30">
        <f>IF(I$7&lt;$B16,$B16/($B16-I$7)-1,"loss")</f>
        <v/>
      </c>
      <c r="J16" s="30">
        <f>IF(J$7&lt;$B16,$B16/($B16-J$7)-1,"loss")</f>
        <v/>
      </c>
    </row>
    <row r="18">
      <c r="B18" s="31" t="inlineStr">
        <is>
          <t>How to read it: 35% margin and 15% discount → +75%. For every 100 sales you need 175 to earn as much as without the discount. Green — achievable, red — hard, dark — at a loss.</t>
        </is>
      </c>
    </row>
    <row r="19"/>
    <row r="20"/>
    <row r="22">
      <c r="B22" s="11" t="inlineStr">
        <is>
          <t>Free template by LOGIKA · logika.bg — websites, online stores and custom software.</t>
        </is>
      </c>
    </row>
  </sheetData>
  <mergeCells count="3">
    <mergeCell ref="B18:J20"/>
    <mergeCell ref="B3:J3"/>
    <mergeCell ref="B2:J2"/>
  </mergeCells>
  <conditionalFormatting sqref="C8:J16">
    <cfRule type="cellIs" priority="1" operator="equal" dxfId="0">
      <formula>"loss"</formula>
    </cfRule>
    <cfRule type="colorScale" priority="2">
      <colorScale>
        <cfvo type="num" val="0"/>
        <cfvo type="num" val="1"/>
        <cfvo type="num" val="3"/>
        <color rgb="00DDF3D2"/>
        <color rgb="00FFE9A8"/>
        <color rgb="00F7B0A6"/>
      </colorScale>
    </cfRule>
  </conditionalFormatting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4" customWidth="1" min="2" max="2"/>
    <col width="14" customWidth="1" min="3" max="3"/>
    <col width="4" customWidth="1" min="4" max="4"/>
    <col width="74" customWidth="1" min="5" max="5"/>
    <col width="2.5" customWidth="1" min="6" max="6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</row>
    <row r="2" ht="28" customHeight="1">
      <c r="A2" s="1" t="n"/>
      <c r="B2" s="3" t="inlineStr">
        <is>
          <t>Margin or markup?</t>
        </is>
      </c>
      <c r="F2" s="1" t="n"/>
    </row>
    <row r="3" ht="26" customHeight="1">
      <c r="A3" s="1" t="n"/>
      <c r="B3" s="4" t="inlineStr">
        <is>
          <t>The two are often mixed up — and prices end up lower than you think.</t>
        </is>
      </c>
      <c r="F3" s="1" t="n"/>
    </row>
    <row r="4" ht="14" customHeight="1"/>
    <row r="6" ht="26" customHeight="1">
      <c r="B6" s="32" t="inlineStr">
        <is>
          <t>Margin</t>
        </is>
      </c>
      <c r="C6" s="32" t="inlineStr">
        <is>
          <t>Markup</t>
        </is>
      </c>
      <c r="E6" s="33" t="inlineStr">
        <is>
          <t>Margin</t>
        </is>
      </c>
    </row>
    <row r="7" ht="22" customHeight="1">
      <c r="B7" s="34" t="n">
        <v>0.1</v>
      </c>
      <c r="C7" s="35">
        <f>B7/(1-B7)</f>
        <v/>
      </c>
      <c r="E7" s="36" t="inlineStr">
        <is>
          <t>The share of the selling price that is your profit. Price 100 €, cost 60 € → margin 40%.</t>
        </is>
      </c>
    </row>
    <row r="8" ht="22" customHeight="1">
      <c r="B8" s="34" t="n">
        <v>0.15</v>
      </c>
      <c r="C8" s="35">
        <f>B8/(1-B8)</f>
        <v/>
      </c>
      <c r="E8" s="33" t="inlineStr">
        <is>
          <t>Markup</t>
        </is>
      </c>
    </row>
    <row r="9" ht="22" customHeight="1">
      <c r="B9" s="34" t="n">
        <v>0.2</v>
      </c>
      <c r="C9" s="35">
        <f>B9/(1-B9)</f>
        <v/>
      </c>
      <c r="E9" s="36" t="inlineStr">
        <is>
          <t>How much you add on top of the cost. Cost 60 €, you add 40 € → markup 66.7%.</t>
        </is>
      </c>
    </row>
    <row r="10" ht="22" customHeight="1">
      <c r="B10" s="34" t="n">
        <v>0.25</v>
      </c>
      <c r="C10" s="35">
        <f>B10/(1-B10)</f>
        <v/>
      </c>
      <c r="E10" s="33" t="inlineStr">
        <is>
          <t>The common mistake</t>
        </is>
      </c>
    </row>
    <row r="11" ht="22" customHeight="1">
      <c r="B11" s="34" t="n">
        <v>0.3</v>
      </c>
      <c r="C11" s="35">
        <f>B11/(1-B11)</f>
        <v/>
      </c>
      <c r="E11" s="36" t="inlineStr">
        <is>
          <t>“I add a 30% markup, so I have a 30% margin” — no. A 30% markup is only a 23% margin.</t>
        </is>
      </c>
    </row>
    <row r="12" ht="22" customHeight="1">
      <c r="B12" s="34" t="n">
        <v>0.35</v>
      </c>
      <c r="C12" s="35">
        <f>B12/(1-B12)</f>
        <v/>
      </c>
      <c r="E12" s="33" t="inlineStr">
        <is>
          <t>The rule</t>
        </is>
      </c>
    </row>
    <row r="13" ht="22" customHeight="1">
      <c r="B13" s="34" t="n">
        <v>0.4</v>
      </c>
      <c r="C13" s="35">
        <f>B13/(1-B13)</f>
        <v/>
      </c>
      <c r="E13" s="36" t="inlineStr">
        <is>
          <t>Discounts and costs are taken from the selling price — so track margin, not markup.</t>
        </is>
      </c>
    </row>
    <row r="14" ht="22" customHeight="1">
      <c r="B14" s="34" t="n">
        <v>0.5</v>
      </c>
      <c r="C14" s="35">
        <f>B14/(1-B14)</f>
        <v/>
      </c>
    </row>
    <row r="15" ht="22" customHeight="1">
      <c r="B15" s="34" t="n">
        <v>0.6</v>
      </c>
      <c r="C15" s="35">
        <f>B15/(1-B15)</f>
        <v/>
      </c>
    </row>
    <row r="16" ht="22" customHeight="1">
      <c r="B16" s="34" t="n">
        <v>0.7</v>
      </c>
      <c r="C16" s="35">
        <f>B16/(1-B16)</f>
        <v/>
      </c>
    </row>
    <row r="19">
      <c r="B19" s="11" t="inlineStr">
        <is>
          <t>Free template by LOGIKA · logika.bg — websites, online stores and custom software.</t>
        </is>
      </c>
    </row>
  </sheetData>
  <mergeCells count="2">
    <mergeCell ref="B3:E3"/>
    <mergeCell ref="B2:E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2026-11-03T15:30:57Z</dcterms:created>
  <dcterms:modified xsi:type="dcterms:W3CDTF">2026-11-03T15:30:57Z</dcterms:modified>
</cp:coreProperties>
</file>